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tin\Dokumente\Werkstatt\MegaClock\"/>
    </mc:Choice>
  </mc:AlternateContent>
  <xr:revisionPtr revIDLastSave="0" documentId="13_ncr:1_{547132CF-1C00-4E75-B6D0-4E972F4F8FE3}" xr6:coauthVersionLast="45" xr6:coauthVersionMax="45" xr10:uidLastSave="{00000000-0000-0000-0000-000000000000}"/>
  <bookViews>
    <workbookView xWindow="-120" yWindow="-120" windowWidth="29040" windowHeight="15840" xr2:uid="{0F5D26F7-236D-49A4-8298-DAD6EDB34D4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6" i="1" l="1"/>
  <c r="T36" i="1" s="1"/>
  <c r="S35" i="1"/>
  <c r="T35" i="1" s="1"/>
  <c r="S34" i="1"/>
  <c r="T34" i="1" s="1"/>
  <c r="S33" i="1"/>
  <c r="T33" i="1" s="1"/>
  <c r="S32" i="1"/>
  <c r="T32" i="1" s="1"/>
  <c r="S31" i="1"/>
  <c r="T31" i="1" s="1"/>
  <c r="S30" i="1"/>
  <c r="T30" i="1" s="1"/>
  <c r="S29" i="1"/>
  <c r="T29" i="1" s="1"/>
  <c r="S28" i="1"/>
  <c r="T28" i="1" s="1"/>
  <c r="S27" i="1"/>
  <c r="T27" i="1" s="1"/>
  <c r="S26" i="1"/>
  <c r="T26" i="1" s="1"/>
  <c r="S25" i="1"/>
  <c r="T25" i="1" s="1"/>
  <c r="S24" i="1"/>
  <c r="T24" i="1" s="1"/>
  <c r="S23" i="1"/>
  <c r="T23" i="1" s="1"/>
  <c r="S22" i="1"/>
  <c r="T22" i="1" s="1"/>
  <c r="S21" i="1"/>
  <c r="T21" i="1" s="1"/>
  <c r="S20" i="1"/>
  <c r="T20" i="1" s="1"/>
  <c r="S19" i="1"/>
  <c r="T19" i="1" s="1"/>
  <c r="S18" i="1"/>
  <c r="T18" i="1" s="1"/>
  <c r="S17" i="1"/>
  <c r="T17" i="1" s="1"/>
  <c r="S16" i="1"/>
  <c r="T16" i="1" s="1"/>
  <c r="S15" i="1"/>
  <c r="T15" i="1" s="1"/>
  <c r="S14" i="1"/>
  <c r="T14" i="1" s="1"/>
  <c r="S13" i="1"/>
  <c r="T13" i="1" s="1"/>
  <c r="S12" i="1"/>
  <c r="T12" i="1" s="1"/>
  <c r="S11" i="1"/>
  <c r="T11" i="1" s="1"/>
  <c r="S10" i="1"/>
  <c r="T10" i="1" s="1"/>
  <c r="S9" i="1"/>
  <c r="T9" i="1" s="1"/>
  <c r="S8" i="1"/>
  <c r="T8" i="1" s="1"/>
  <c r="S7" i="1"/>
  <c r="T7" i="1" s="1"/>
  <c r="S6" i="1"/>
  <c r="T6" i="1" s="1"/>
  <c r="S5" i="1"/>
  <c r="T5" i="1" s="1"/>
  <c r="S4" i="1"/>
  <c r="T4" i="1" s="1"/>
  <c r="S3" i="1"/>
  <c r="T3" i="1" s="1"/>
  <c r="D25" i="1" l="1"/>
  <c r="F24" i="1"/>
  <c r="F19" i="1"/>
  <c r="D9" i="1"/>
  <c r="G9" i="1" s="1"/>
  <c r="E14" i="1" l="1"/>
  <c r="E12" i="1"/>
  <c r="E9" i="1"/>
  <c r="E18" i="1" l="1"/>
  <c r="F17" i="1" s="1"/>
  <c r="E16" i="1"/>
  <c r="E10" i="1"/>
  <c r="F15" i="1" l="1"/>
  <c r="F13" i="1" s="1"/>
  <c r="F11" i="1" s="1"/>
  <c r="G11" i="1"/>
  <c r="G13" i="1" s="1"/>
  <c r="G15" i="1" s="1"/>
  <c r="G17" i="1" s="1"/>
  <c r="G19" i="1" s="1"/>
  <c r="F9" i="1" l="1"/>
  <c r="F5" i="1" s="1"/>
  <c r="F26" i="1" s="1"/>
</calcChain>
</file>

<file path=xl/sharedStrings.xml><?xml version="1.0" encoding="utf-8"?>
<sst xmlns="http://schemas.openxmlformats.org/spreadsheetml/2006/main" count="37" uniqueCount="35">
  <si>
    <t>R1a</t>
  </si>
  <si>
    <t>R1b</t>
  </si>
  <si>
    <t>R2a</t>
  </si>
  <si>
    <t>R2b</t>
  </si>
  <si>
    <t>Uza</t>
  </si>
  <si>
    <t>Uzb</t>
  </si>
  <si>
    <t>Ratio</t>
  </si>
  <si>
    <t>R3a</t>
  </si>
  <si>
    <t>R3b</t>
  </si>
  <si>
    <t>R4a</t>
  </si>
  <si>
    <t>R4b</t>
  </si>
  <si>
    <t>R5a</t>
  </si>
  <si>
    <t>ppm failure</t>
  </si>
  <si>
    <t>second per Year</t>
  </si>
  <si>
    <t>Timeper Motor Step</t>
  </si>
  <si>
    <t>Stepmotor Steps per rev.</t>
  </si>
  <si>
    <t>Drive Gear</t>
  </si>
  <si>
    <t>First Gear</t>
  </si>
  <si>
    <t>Hour Gear</t>
  </si>
  <si>
    <t>Hour Axile Gear</t>
  </si>
  <si>
    <t>Minute Axile Gears</t>
  </si>
  <si>
    <t>Time per Rev in sec.</t>
  </si>
  <si>
    <t>Motor Steps Per Rev.</t>
  </si>
  <si>
    <t>1 Rev. 12h*60*60</t>
  </si>
  <si>
    <t>Arduino Clock</t>
  </si>
  <si>
    <t>Divider</t>
  </si>
  <si>
    <t>Timer Clock</t>
  </si>
  <si>
    <t>Timer Compare:</t>
  </si>
  <si>
    <t>Hz</t>
  </si>
  <si>
    <t>Word</t>
  </si>
  <si>
    <t>Gear Tooths</t>
  </si>
  <si>
    <t>Step Motor Degree</t>
  </si>
  <si>
    <t>Available Gears</t>
  </si>
  <si>
    <t>Yello input</t>
  </si>
  <si>
    <t>Beige 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</si>
</sst>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0000000000000"/>
    <numFmt numFmtId="165" formatCode="0.000000"/>
    <numFmt numFmtId="166" formatCode="0.0000000"/>
  </numFmts>
  <fonts count="6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39">
    <xf numFmtId="0" fontId="0" fillId="0" borderId="0" xfId="0"/>
    <xf numFmtId="12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NumberFormat="1"/>
    <xf numFmtId="0" fontId="0" fillId="0" borderId="3" xfId="0" applyBorder="1"/>
    <xf numFmtId="0" fontId="0" fillId="2" borderId="4" xfId="0" applyFill="1" applyBorder="1"/>
    <xf numFmtId="0" fontId="0" fillId="0" borderId="6" xfId="0" applyBorder="1"/>
    <xf numFmtId="0" fontId="0" fillId="2" borderId="7" xfId="0" applyFill="1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/>
    <xf numFmtId="0" fontId="0" fillId="0" borderId="2" xfId="0" applyBorder="1"/>
    <xf numFmtId="0" fontId="0" fillId="0" borderId="5" xfId="0" applyBorder="1"/>
    <xf numFmtId="0" fontId="0" fillId="2" borderId="1" xfId="0" applyFill="1" applyBorder="1"/>
    <xf numFmtId="0" fontId="0" fillId="4" borderId="4" xfId="0" applyFill="1" applyBorder="1"/>
    <xf numFmtId="0" fontId="0" fillId="0" borderId="13" xfId="0" applyBorder="1"/>
    <xf numFmtId="11" fontId="0" fillId="2" borderId="13" xfId="0" applyNumberFormat="1" applyFill="1" applyBorder="1"/>
    <xf numFmtId="164" fontId="0" fillId="0" borderId="13" xfId="0" applyNumberFormat="1" applyBorder="1"/>
    <xf numFmtId="0" fontId="2" fillId="0" borderId="0" xfId="0" applyFont="1"/>
    <xf numFmtId="0" fontId="0" fillId="4" borderId="13" xfId="0" applyNumberFormat="1" applyFill="1" applyBorder="1"/>
    <xf numFmtId="0" fontId="0" fillId="5" borderId="0" xfId="0" applyFill="1"/>
    <xf numFmtId="0" fontId="1" fillId="5" borderId="0" xfId="1" applyFill="1"/>
    <xf numFmtId="0" fontId="4" fillId="4" borderId="10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left"/>
    </xf>
    <xf numFmtId="0" fontId="5" fillId="4" borderId="13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right" vertical="center"/>
    </xf>
    <xf numFmtId="0" fontId="3" fillId="4" borderId="13" xfId="0" applyNumberFormat="1" applyFont="1" applyFill="1" applyBorder="1"/>
    <xf numFmtId="0" fontId="4" fillId="4" borderId="4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11" xfId="0" applyFont="1" applyFill="1" applyBorder="1" applyAlignment="1">
      <alignment horizontal="right" vertical="center"/>
    </xf>
    <xf numFmtId="0" fontId="4" fillId="4" borderId="12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Schlecht" xfId="1" builtinId="27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357570</xdr:colOff>
      <xdr:row>5</xdr:row>
      <xdr:rowOff>55011</xdr:rowOff>
    </xdr:from>
    <xdr:to>
      <xdr:col>15</xdr:col>
      <xdr:colOff>660784</xdr:colOff>
      <xdr:row>42</xdr:row>
      <xdr:rowOff>68677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9DEC8BC-213E-4E36-A3D5-4F2AE0B34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8158" y="1007511"/>
          <a:ext cx="5637214" cy="7219048"/>
        </a:xfrm>
        <a:prstGeom prst="rect">
          <a:avLst/>
        </a:prstGeom>
      </xdr:spPr>
    </xdr:pic>
    <xdr:clientData/>
  </xdr:twoCellAnchor>
  <xdr:twoCellAnchor>
    <xdr:from>
      <xdr:col>10</xdr:col>
      <xdr:colOff>705972</xdr:colOff>
      <xdr:row>40</xdr:row>
      <xdr:rowOff>78443</xdr:rowOff>
    </xdr:from>
    <xdr:to>
      <xdr:col>11</xdr:col>
      <xdr:colOff>493059</xdr:colOff>
      <xdr:row>42</xdr:row>
      <xdr:rowOff>67237</xdr:rowOff>
    </xdr:to>
    <xdr:sp macro="" textlink="">
      <xdr:nvSpPr>
        <xdr:cNvPr id="3" name="Sprechblase: rechteckig 2">
          <a:extLst>
            <a:ext uri="{FF2B5EF4-FFF2-40B4-BE49-F238E27FC236}">
              <a16:creationId xmlns:a16="http://schemas.microsoft.com/office/drawing/2014/main" id="{71104C2A-6B6C-475A-A077-A9ADFC8C0175}"/>
            </a:ext>
          </a:extLst>
        </xdr:cNvPr>
        <xdr:cNvSpPr/>
      </xdr:nvSpPr>
      <xdr:spPr>
        <a:xfrm>
          <a:off x="10970560" y="7855325"/>
          <a:ext cx="549087" cy="369794"/>
        </a:xfrm>
        <a:prstGeom prst="wedgeRectCallout">
          <a:avLst>
            <a:gd name="adj1" fmla="val -59233"/>
            <a:gd name="adj2" fmla="val -914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600"/>
            <a:t>Uza</a:t>
          </a:r>
        </a:p>
      </xdr:txBody>
    </xdr:sp>
    <xdr:clientData/>
  </xdr:twoCellAnchor>
  <xdr:twoCellAnchor>
    <xdr:from>
      <xdr:col>8</xdr:col>
      <xdr:colOff>537884</xdr:colOff>
      <xdr:row>39</xdr:row>
      <xdr:rowOff>56031</xdr:rowOff>
    </xdr:from>
    <xdr:to>
      <xdr:col>9</xdr:col>
      <xdr:colOff>324971</xdr:colOff>
      <xdr:row>41</xdr:row>
      <xdr:rowOff>44825</xdr:rowOff>
    </xdr:to>
    <xdr:sp macro="" textlink="">
      <xdr:nvSpPr>
        <xdr:cNvPr id="4" name="Sprechblase: rechteckig 3">
          <a:extLst>
            <a:ext uri="{FF2B5EF4-FFF2-40B4-BE49-F238E27FC236}">
              <a16:creationId xmlns:a16="http://schemas.microsoft.com/office/drawing/2014/main" id="{2B7F50C5-7205-4BDE-B4E5-0E4C1AC85153}"/>
            </a:ext>
          </a:extLst>
        </xdr:cNvPr>
        <xdr:cNvSpPr/>
      </xdr:nvSpPr>
      <xdr:spPr>
        <a:xfrm>
          <a:off x="9278472" y="7642413"/>
          <a:ext cx="549087" cy="369794"/>
        </a:xfrm>
        <a:prstGeom prst="wedgeRectCallout">
          <a:avLst>
            <a:gd name="adj1" fmla="val 108114"/>
            <a:gd name="adj2" fmla="val -7328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600"/>
            <a:t>Uzb</a:t>
          </a:r>
        </a:p>
      </xdr:txBody>
    </xdr:sp>
    <xdr:clientData/>
  </xdr:twoCellAnchor>
  <xdr:twoCellAnchor>
    <xdr:from>
      <xdr:col>8</xdr:col>
      <xdr:colOff>112060</xdr:colOff>
      <xdr:row>31</xdr:row>
      <xdr:rowOff>67237</xdr:rowOff>
    </xdr:from>
    <xdr:to>
      <xdr:col>8</xdr:col>
      <xdr:colOff>661147</xdr:colOff>
      <xdr:row>33</xdr:row>
      <xdr:rowOff>56031</xdr:rowOff>
    </xdr:to>
    <xdr:sp macro="" textlink="">
      <xdr:nvSpPr>
        <xdr:cNvPr id="5" name="Sprechblase: rechteckig 4">
          <a:extLst>
            <a:ext uri="{FF2B5EF4-FFF2-40B4-BE49-F238E27FC236}">
              <a16:creationId xmlns:a16="http://schemas.microsoft.com/office/drawing/2014/main" id="{6954DFF8-0E58-49A3-ADE0-EB74DBD97BF5}"/>
            </a:ext>
          </a:extLst>
        </xdr:cNvPr>
        <xdr:cNvSpPr/>
      </xdr:nvSpPr>
      <xdr:spPr>
        <a:xfrm>
          <a:off x="8852648" y="6129619"/>
          <a:ext cx="549087" cy="369794"/>
        </a:xfrm>
        <a:prstGeom prst="wedgeRectCallout">
          <a:avLst>
            <a:gd name="adj1" fmla="val 108114"/>
            <a:gd name="adj2" fmla="val -7328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600"/>
            <a:t>R1a</a:t>
          </a:r>
        </a:p>
      </xdr:txBody>
    </xdr:sp>
    <xdr:clientData/>
  </xdr:twoCellAnchor>
  <xdr:twoCellAnchor>
    <xdr:from>
      <xdr:col>11</xdr:col>
      <xdr:colOff>235325</xdr:colOff>
      <xdr:row>31</xdr:row>
      <xdr:rowOff>145678</xdr:rowOff>
    </xdr:from>
    <xdr:to>
      <xdr:col>12</xdr:col>
      <xdr:colOff>22412</xdr:colOff>
      <xdr:row>33</xdr:row>
      <xdr:rowOff>134472</xdr:rowOff>
    </xdr:to>
    <xdr:sp macro="" textlink="">
      <xdr:nvSpPr>
        <xdr:cNvPr id="6" name="Sprechblase: rechteckig 5">
          <a:extLst>
            <a:ext uri="{FF2B5EF4-FFF2-40B4-BE49-F238E27FC236}">
              <a16:creationId xmlns:a16="http://schemas.microsoft.com/office/drawing/2014/main" id="{D8DF037C-E76A-4481-9B11-5F7F101B13B8}"/>
            </a:ext>
          </a:extLst>
        </xdr:cNvPr>
        <xdr:cNvSpPr/>
      </xdr:nvSpPr>
      <xdr:spPr>
        <a:xfrm>
          <a:off x="11261913" y="6208060"/>
          <a:ext cx="549087" cy="369794"/>
        </a:xfrm>
        <a:prstGeom prst="wedgeRectCallout">
          <a:avLst>
            <a:gd name="adj1" fmla="val -149029"/>
            <a:gd name="adj2" fmla="val -8540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600"/>
            <a:t>R1b</a:t>
          </a:r>
        </a:p>
      </xdr:txBody>
    </xdr:sp>
    <xdr:clientData/>
  </xdr:twoCellAnchor>
  <xdr:twoCellAnchor>
    <xdr:from>
      <xdr:col>8</xdr:col>
      <xdr:colOff>224119</xdr:colOff>
      <xdr:row>20</xdr:row>
      <xdr:rowOff>179295</xdr:rowOff>
    </xdr:from>
    <xdr:to>
      <xdr:col>9</xdr:col>
      <xdr:colOff>11206</xdr:colOff>
      <xdr:row>22</xdr:row>
      <xdr:rowOff>168089</xdr:rowOff>
    </xdr:to>
    <xdr:sp macro="" textlink="">
      <xdr:nvSpPr>
        <xdr:cNvPr id="7" name="Sprechblase: rechteckig 6">
          <a:extLst>
            <a:ext uri="{FF2B5EF4-FFF2-40B4-BE49-F238E27FC236}">
              <a16:creationId xmlns:a16="http://schemas.microsoft.com/office/drawing/2014/main" id="{C157673F-8B08-43EE-804B-DDD57C164204}"/>
            </a:ext>
          </a:extLst>
        </xdr:cNvPr>
        <xdr:cNvSpPr/>
      </xdr:nvSpPr>
      <xdr:spPr>
        <a:xfrm>
          <a:off x="8964707" y="4146177"/>
          <a:ext cx="549087" cy="369794"/>
        </a:xfrm>
        <a:prstGeom prst="wedgeRectCallout">
          <a:avLst>
            <a:gd name="adj1" fmla="val 185666"/>
            <a:gd name="adj2" fmla="val -1571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600"/>
            <a:t>R2a</a:t>
          </a:r>
        </a:p>
      </xdr:txBody>
    </xdr:sp>
    <xdr:clientData/>
  </xdr:twoCellAnchor>
  <xdr:twoCellAnchor>
    <xdr:from>
      <xdr:col>11</xdr:col>
      <xdr:colOff>459442</xdr:colOff>
      <xdr:row>24</xdr:row>
      <xdr:rowOff>67236</xdr:rowOff>
    </xdr:from>
    <xdr:to>
      <xdr:col>12</xdr:col>
      <xdr:colOff>246529</xdr:colOff>
      <xdr:row>26</xdr:row>
      <xdr:rowOff>56030</xdr:rowOff>
    </xdr:to>
    <xdr:sp macro="" textlink="">
      <xdr:nvSpPr>
        <xdr:cNvPr id="8" name="Sprechblase: rechteckig 7">
          <a:extLst>
            <a:ext uri="{FF2B5EF4-FFF2-40B4-BE49-F238E27FC236}">
              <a16:creationId xmlns:a16="http://schemas.microsoft.com/office/drawing/2014/main" id="{2768CA29-A4EE-4962-9B80-3133A8AE8F76}"/>
            </a:ext>
          </a:extLst>
        </xdr:cNvPr>
        <xdr:cNvSpPr/>
      </xdr:nvSpPr>
      <xdr:spPr>
        <a:xfrm>
          <a:off x="11486030" y="4796118"/>
          <a:ext cx="549087" cy="369794"/>
        </a:xfrm>
        <a:prstGeom prst="wedgeRectCallout">
          <a:avLst>
            <a:gd name="adj1" fmla="val -157192"/>
            <a:gd name="adj2" fmla="val -23995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600"/>
            <a:t>R2b</a:t>
          </a:r>
        </a:p>
      </xdr:txBody>
    </xdr:sp>
    <xdr:clientData/>
  </xdr:twoCellAnchor>
  <xdr:twoCellAnchor>
    <xdr:from>
      <xdr:col>10</xdr:col>
      <xdr:colOff>336179</xdr:colOff>
      <xdr:row>6</xdr:row>
      <xdr:rowOff>145677</xdr:rowOff>
    </xdr:from>
    <xdr:to>
      <xdr:col>11</xdr:col>
      <xdr:colOff>123266</xdr:colOff>
      <xdr:row>8</xdr:row>
      <xdr:rowOff>112059</xdr:rowOff>
    </xdr:to>
    <xdr:sp macro="" textlink="">
      <xdr:nvSpPr>
        <xdr:cNvPr id="9" name="Sprechblase: rechteckig 8">
          <a:extLst>
            <a:ext uri="{FF2B5EF4-FFF2-40B4-BE49-F238E27FC236}">
              <a16:creationId xmlns:a16="http://schemas.microsoft.com/office/drawing/2014/main" id="{A34BD9C7-8AD2-47AD-9462-F60F9B14BA5D}"/>
            </a:ext>
          </a:extLst>
        </xdr:cNvPr>
        <xdr:cNvSpPr/>
      </xdr:nvSpPr>
      <xdr:spPr>
        <a:xfrm>
          <a:off x="10600767" y="1299883"/>
          <a:ext cx="549087" cy="369794"/>
        </a:xfrm>
        <a:prstGeom prst="wedgeRectCallout">
          <a:avLst>
            <a:gd name="adj1" fmla="val 187707"/>
            <a:gd name="adj2" fmla="val 32065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600"/>
            <a:t>R3a</a:t>
          </a:r>
        </a:p>
      </xdr:txBody>
    </xdr:sp>
    <xdr:clientData/>
  </xdr:twoCellAnchor>
  <xdr:twoCellAnchor>
    <xdr:from>
      <xdr:col>11</xdr:col>
      <xdr:colOff>504267</xdr:colOff>
      <xdr:row>19</xdr:row>
      <xdr:rowOff>168089</xdr:rowOff>
    </xdr:from>
    <xdr:to>
      <xdr:col>12</xdr:col>
      <xdr:colOff>291354</xdr:colOff>
      <xdr:row>21</xdr:row>
      <xdr:rowOff>156883</xdr:rowOff>
    </xdr:to>
    <xdr:sp macro="" textlink="">
      <xdr:nvSpPr>
        <xdr:cNvPr id="10" name="Sprechblase: rechteckig 9">
          <a:extLst>
            <a:ext uri="{FF2B5EF4-FFF2-40B4-BE49-F238E27FC236}">
              <a16:creationId xmlns:a16="http://schemas.microsoft.com/office/drawing/2014/main" id="{53DCF534-0C1F-44E0-9CF6-6C0D72107F6F}"/>
            </a:ext>
          </a:extLst>
        </xdr:cNvPr>
        <xdr:cNvSpPr/>
      </xdr:nvSpPr>
      <xdr:spPr>
        <a:xfrm>
          <a:off x="11530855" y="3944471"/>
          <a:ext cx="549087" cy="369794"/>
        </a:xfrm>
        <a:prstGeom prst="wedgeRectCallout">
          <a:avLst>
            <a:gd name="adj1" fmla="val 118318"/>
            <a:gd name="adj2" fmla="val -1914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600"/>
            <a:t>R3b</a:t>
          </a:r>
        </a:p>
      </xdr:txBody>
    </xdr:sp>
    <xdr:clientData/>
  </xdr:twoCellAnchor>
  <xdr:twoCellAnchor>
    <xdr:from>
      <xdr:col>12</xdr:col>
      <xdr:colOff>179297</xdr:colOff>
      <xdr:row>3</xdr:row>
      <xdr:rowOff>168088</xdr:rowOff>
    </xdr:from>
    <xdr:to>
      <xdr:col>12</xdr:col>
      <xdr:colOff>728384</xdr:colOff>
      <xdr:row>5</xdr:row>
      <xdr:rowOff>156882</xdr:rowOff>
    </xdr:to>
    <xdr:sp macro="" textlink="">
      <xdr:nvSpPr>
        <xdr:cNvPr id="11" name="Sprechblase: rechteckig 10">
          <a:extLst>
            <a:ext uri="{FF2B5EF4-FFF2-40B4-BE49-F238E27FC236}">
              <a16:creationId xmlns:a16="http://schemas.microsoft.com/office/drawing/2014/main" id="{45E451C3-1AC0-4E97-8FB3-BE17A136C6F4}"/>
            </a:ext>
          </a:extLst>
        </xdr:cNvPr>
        <xdr:cNvSpPr/>
      </xdr:nvSpPr>
      <xdr:spPr>
        <a:xfrm>
          <a:off x="11967885" y="739588"/>
          <a:ext cx="549087" cy="369794"/>
        </a:xfrm>
        <a:prstGeom prst="wedgeRectCallout">
          <a:avLst>
            <a:gd name="adj1" fmla="val 222400"/>
            <a:gd name="adj2" fmla="val 12974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600"/>
            <a:t>R4a</a:t>
          </a:r>
        </a:p>
      </xdr:txBody>
    </xdr:sp>
    <xdr:clientData/>
  </xdr:twoCellAnchor>
  <xdr:twoCellAnchor>
    <xdr:from>
      <xdr:col>15</xdr:col>
      <xdr:colOff>280150</xdr:colOff>
      <xdr:row>9</xdr:row>
      <xdr:rowOff>44823</xdr:rowOff>
    </xdr:from>
    <xdr:to>
      <xdr:col>16</xdr:col>
      <xdr:colOff>67237</xdr:colOff>
      <xdr:row>11</xdr:row>
      <xdr:rowOff>11206</xdr:rowOff>
    </xdr:to>
    <xdr:sp macro="" textlink="">
      <xdr:nvSpPr>
        <xdr:cNvPr id="12" name="Sprechblase: rechteckig 11">
          <a:extLst>
            <a:ext uri="{FF2B5EF4-FFF2-40B4-BE49-F238E27FC236}">
              <a16:creationId xmlns:a16="http://schemas.microsoft.com/office/drawing/2014/main" id="{C32B3231-59D8-486F-B5DA-1FE898CF45C6}"/>
            </a:ext>
          </a:extLst>
        </xdr:cNvPr>
        <xdr:cNvSpPr/>
      </xdr:nvSpPr>
      <xdr:spPr>
        <a:xfrm>
          <a:off x="14354738" y="1804147"/>
          <a:ext cx="549087" cy="369794"/>
        </a:xfrm>
        <a:prstGeom prst="wedgeRectCallout">
          <a:avLst>
            <a:gd name="adj1" fmla="val -167397"/>
            <a:gd name="adj2" fmla="val 5398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600"/>
            <a:t>R4b</a:t>
          </a:r>
        </a:p>
      </xdr:txBody>
    </xdr:sp>
    <xdr:clientData/>
  </xdr:twoCellAnchor>
  <xdr:twoCellAnchor>
    <xdr:from>
      <xdr:col>15</xdr:col>
      <xdr:colOff>56032</xdr:colOff>
      <xdr:row>14</xdr:row>
      <xdr:rowOff>44823</xdr:rowOff>
    </xdr:from>
    <xdr:to>
      <xdr:col>15</xdr:col>
      <xdr:colOff>605119</xdr:colOff>
      <xdr:row>16</xdr:row>
      <xdr:rowOff>11205</xdr:rowOff>
    </xdr:to>
    <xdr:sp macro="" textlink="">
      <xdr:nvSpPr>
        <xdr:cNvPr id="13" name="Sprechblase: rechteckig 12">
          <a:extLst>
            <a:ext uri="{FF2B5EF4-FFF2-40B4-BE49-F238E27FC236}">
              <a16:creationId xmlns:a16="http://schemas.microsoft.com/office/drawing/2014/main" id="{9A5057B1-D5C9-4AD1-B655-AE1A892A336D}"/>
            </a:ext>
          </a:extLst>
        </xdr:cNvPr>
        <xdr:cNvSpPr/>
      </xdr:nvSpPr>
      <xdr:spPr>
        <a:xfrm>
          <a:off x="14130620" y="2812676"/>
          <a:ext cx="549087" cy="369794"/>
        </a:xfrm>
        <a:prstGeom prst="wedgeRectCallout">
          <a:avLst>
            <a:gd name="adj1" fmla="val -167397"/>
            <a:gd name="adj2" fmla="val 5398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600"/>
            <a:t>R5a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749E7-C265-411D-920B-3F52C71EA6EC}">
  <dimension ref="B1:U80"/>
  <sheetViews>
    <sheetView tabSelected="1" zoomScale="85" zoomScaleNormal="85" workbookViewId="0">
      <selection activeCell="G31" sqref="G31"/>
    </sheetView>
  </sheetViews>
  <sheetFormatPr baseColWidth="10" defaultRowHeight="15" x14ac:dyDescent="0.25"/>
  <cols>
    <col min="2" max="2" width="26.5703125" customWidth="1"/>
    <col min="3" max="3" width="10.140625" customWidth="1"/>
    <col min="4" max="4" width="14.42578125" customWidth="1"/>
    <col min="5" max="5" width="30.5703125" customWidth="1"/>
    <col min="8" max="8" width="15.140625" customWidth="1"/>
  </cols>
  <sheetData>
    <row r="1" spans="2:21" x14ac:dyDescent="0.25">
      <c r="R1" s="34"/>
      <c r="S1" s="34"/>
      <c r="T1" s="34"/>
      <c r="U1" s="34"/>
    </row>
    <row r="2" spans="2:21" x14ac:dyDescent="0.25">
      <c r="B2" t="s">
        <v>32</v>
      </c>
      <c r="C2" s="22">
        <v>56</v>
      </c>
      <c r="D2" s="22">
        <v>48</v>
      </c>
      <c r="E2" s="22">
        <v>44</v>
      </c>
      <c r="F2" s="22">
        <v>24</v>
      </c>
      <c r="H2" s="25" t="s">
        <v>33</v>
      </c>
      <c r="R2" s="17" t="s">
        <v>12</v>
      </c>
      <c r="S2" s="17" t="s">
        <v>13</v>
      </c>
      <c r="T2" s="17"/>
    </row>
    <row r="3" spans="2:21" x14ac:dyDescent="0.25">
      <c r="C3" s="22">
        <v>100</v>
      </c>
      <c r="D3" s="23">
        <v>86</v>
      </c>
      <c r="E3" s="22">
        <v>72</v>
      </c>
      <c r="F3" s="22">
        <v>64</v>
      </c>
      <c r="H3" s="26" t="s">
        <v>34</v>
      </c>
      <c r="R3" s="17">
        <v>1</v>
      </c>
      <c r="S3" s="17">
        <f>R3*60*60*24*365/1000000</f>
        <v>31.536000000000001</v>
      </c>
      <c r="T3" s="17">
        <f>S3/60</f>
        <v>0.52560000000000007</v>
      </c>
    </row>
    <row r="4" spans="2:21" x14ac:dyDescent="0.25">
      <c r="R4" s="17">
        <v>2</v>
      </c>
      <c r="S4" s="17">
        <f t="shared" ref="S4:S36" si="0">R4*60*60*24*365/1000000</f>
        <v>63.072000000000003</v>
      </c>
      <c r="T4" s="17">
        <f t="shared" ref="T4:T36" si="1">S4/60</f>
        <v>1.0512000000000001</v>
      </c>
    </row>
    <row r="5" spans="2:21" x14ac:dyDescent="0.25">
      <c r="E5" t="s">
        <v>14</v>
      </c>
      <c r="F5">
        <f>F9*E9</f>
        <v>0.9472425249169435</v>
      </c>
      <c r="R5" s="17">
        <v>3</v>
      </c>
      <c r="S5" s="17">
        <f t="shared" si="0"/>
        <v>94.608000000000004</v>
      </c>
      <c r="T5" s="17">
        <f t="shared" si="1"/>
        <v>1.5768</v>
      </c>
    </row>
    <row r="6" spans="2:21" ht="15.75" thickBot="1" x14ac:dyDescent="0.3">
      <c r="R6" s="17">
        <v>4</v>
      </c>
      <c r="S6" s="17">
        <f t="shared" si="0"/>
        <v>126.14400000000001</v>
      </c>
      <c r="T6" s="17">
        <f t="shared" si="1"/>
        <v>2.1024000000000003</v>
      </c>
    </row>
    <row r="7" spans="2:21" ht="15.75" thickBot="1" x14ac:dyDescent="0.3">
      <c r="B7" t="s">
        <v>31</v>
      </c>
      <c r="C7" s="15">
        <v>1.8</v>
      </c>
      <c r="R7" s="17">
        <v>5</v>
      </c>
      <c r="S7" s="17">
        <f t="shared" si="0"/>
        <v>157.68</v>
      </c>
      <c r="T7" s="17">
        <f t="shared" si="1"/>
        <v>2.6280000000000001</v>
      </c>
    </row>
    <row r="8" spans="2:21" ht="15.75" thickBot="1" x14ac:dyDescent="0.3">
      <c r="D8" t="s">
        <v>30</v>
      </c>
      <c r="E8" t="s">
        <v>6</v>
      </c>
      <c r="F8" t="s">
        <v>21</v>
      </c>
      <c r="G8" t="s">
        <v>22</v>
      </c>
      <c r="R8" s="17">
        <v>6</v>
      </c>
      <c r="S8" s="17">
        <f t="shared" si="0"/>
        <v>189.21600000000001</v>
      </c>
      <c r="T8" s="17">
        <f t="shared" si="1"/>
        <v>3.1536</v>
      </c>
    </row>
    <row r="9" spans="2:21" ht="15.75" thickBot="1" x14ac:dyDescent="0.3">
      <c r="B9" s="13" t="s">
        <v>15</v>
      </c>
      <c r="C9" s="6" t="s">
        <v>4</v>
      </c>
      <c r="D9" s="16">
        <f>360/C7</f>
        <v>200</v>
      </c>
      <c r="E9" s="27">
        <f>1/(D9)</f>
        <v>5.0000000000000001E-3</v>
      </c>
      <c r="F9" s="32">
        <f>F11*E10</f>
        <v>189.44850498338869</v>
      </c>
      <c r="G9" s="30">
        <f>D9</f>
        <v>200</v>
      </c>
      <c r="R9" s="17">
        <v>7</v>
      </c>
      <c r="S9" s="17">
        <f t="shared" si="0"/>
        <v>220.75200000000001</v>
      </c>
      <c r="T9" s="17">
        <f t="shared" si="1"/>
        <v>3.6792000000000002</v>
      </c>
    </row>
    <row r="10" spans="2:21" ht="15.75" thickBot="1" x14ac:dyDescent="0.3">
      <c r="B10" s="14" t="s">
        <v>16</v>
      </c>
      <c r="C10" s="8" t="s">
        <v>5</v>
      </c>
      <c r="D10" s="9">
        <v>12</v>
      </c>
      <c r="E10" s="37">
        <f>D10/D11</f>
        <v>0.12</v>
      </c>
      <c r="F10" s="33"/>
      <c r="G10" s="31"/>
      <c r="R10" s="17">
        <v>8</v>
      </c>
      <c r="S10" s="17">
        <f t="shared" si="0"/>
        <v>252.28800000000001</v>
      </c>
      <c r="T10" s="17">
        <f t="shared" si="1"/>
        <v>4.2048000000000005</v>
      </c>
    </row>
    <row r="11" spans="2:21" ht="15.75" thickBot="1" x14ac:dyDescent="0.3">
      <c r="B11" s="35" t="s">
        <v>17</v>
      </c>
      <c r="C11" s="6" t="s">
        <v>0</v>
      </c>
      <c r="D11" s="7">
        <v>100</v>
      </c>
      <c r="E11" s="38"/>
      <c r="F11" s="32">
        <f>F13*E12</f>
        <v>1578.737541528239</v>
      </c>
      <c r="G11" s="30">
        <f>G9/E10</f>
        <v>1666.6666666666667</v>
      </c>
      <c r="R11" s="17">
        <v>9</v>
      </c>
      <c r="S11" s="17">
        <f t="shared" si="0"/>
        <v>283.82400000000001</v>
      </c>
      <c r="T11" s="17">
        <f t="shared" si="1"/>
        <v>4.7304000000000004</v>
      </c>
    </row>
    <row r="12" spans="2:21" ht="15.75" thickBot="1" x14ac:dyDescent="0.3">
      <c r="B12" s="36"/>
      <c r="C12" s="8" t="s">
        <v>1</v>
      </c>
      <c r="D12" s="9">
        <v>44</v>
      </c>
      <c r="E12" s="37">
        <f>D12/D13</f>
        <v>0.51162790697674421</v>
      </c>
      <c r="F12" s="33"/>
      <c r="G12" s="31"/>
      <c r="R12" s="17">
        <v>10</v>
      </c>
      <c r="S12" s="17">
        <f t="shared" si="0"/>
        <v>315.36</v>
      </c>
      <c r="T12" s="17">
        <f t="shared" si="1"/>
        <v>5.2560000000000002</v>
      </c>
    </row>
    <row r="13" spans="2:21" ht="15.75" thickBot="1" x14ac:dyDescent="0.3">
      <c r="B13" s="35" t="s">
        <v>17</v>
      </c>
      <c r="C13" s="6" t="s">
        <v>2</v>
      </c>
      <c r="D13" s="7">
        <v>86</v>
      </c>
      <c r="E13" s="38"/>
      <c r="F13" s="32">
        <f>F15*E14</f>
        <v>3085.7142857142853</v>
      </c>
      <c r="G13" s="30">
        <f>G11/E12</f>
        <v>3257.5757575757575</v>
      </c>
      <c r="R13" s="17">
        <v>11</v>
      </c>
      <c r="S13" s="17">
        <f t="shared" si="0"/>
        <v>346.89600000000002</v>
      </c>
      <c r="T13" s="17">
        <f t="shared" si="1"/>
        <v>5.7816000000000001</v>
      </c>
    </row>
    <row r="14" spans="2:21" ht="15.75" thickBot="1" x14ac:dyDescent="0.3">
      <c r="B14" s="36"/>
      <c r="C14" s="8" t="s">
        <v>3</v>
      </c>
      <c r="D14" s="9">
        <v>48</v>
      </c>
      <c r="E14" s="37">
        <f>D14/D15</f>
        <v>0.8571428571428571</v>
      </c>
      <c r="F14" s="33"/>
      <c r="G14" s="31"/>
      <c r="R14" s="17">
        <v>12</v>
      </c>
      <c r="S14" s="17">
        <f t="shared" si="0"/>
        <v>378.43200000000002</v>
      </c>
      <c r="T14" s="17">
        <f t="shared" si="1"/>
        <v>6.3071999999999999</v>
      </c>
    </row>
    <row r="15" spans="2:21" ht="15.75" thickBot="1" x14ac:dyDescent="0.3">
      <c r="B15" s="35" t="s">
        <v>20</v>
      </c>
      <c r="C15" s="6" t="s">
        <v>7</v>
      </c>
      <c r="D15" s="7">
        <v>56</v>
      </c>
      <c r="E15" s="38"/>
      <c r="F15" s="32">
        <f>F17*E16</f>
        <v>3600</v>
      </c>
      <c r="G15" s="30">
        <f>G13/E14</f>
        <v>3800.5050505050508</v>
      </c>
      <c r="R15" s="17">
        <v>13</v>
      </c>
      <c r="S15" s="17">
        <f t="shared" si="0"/>
        <v>409.96800000000002</v>
      </c>
      <c r="T15" s="17">
        <f t="shared" si="1"/>
        <v>6.8328000000000007</v>
      </c>
    </row>
    <row r="16" spans="2:21" ht="15.75" thickBot="1" x14ac:dyDescent="0.3">
      <c r="B16" s="36"/>
      <c r="C16" s="8" t="s">
        <v>8</v>
      </c>
      <c r="D16" s="9">
        <v>16</v>
      </c>
      <c r="E16" s="37">
        <f>D16/D17</f>
        <v>0.22222222222222221</v>
      </c>
      <c r="F16" s="33"/>
      <c r="G16" s="31"/>
      <c r="H16" s="20"/>
      <c r="R16" s="17">
        <v>14</v>
      </c>
      <c r="S16" s="17">
        <f t="shared" si="0"/>
        <v>441.50400000000002</v>
      </c>
      <c r="T16" s="17">
        <f t="shared" si="1"/>
        <v>7.3584000000000005</v>
      </c>
    </row>
    <row r="17" spans="2:20" ht="15.75" thickBot="1" x14ac:dyDescent="0.3">
      <c r="B17" s="35" t="s">
        <v>18</v>
      </c>
      <c r="C17" s="6" t="s">
        <v>9</v>
      </c>
      <c r="D17" s="7">
        <v>72</v>
      </c>
      <c r="E17" s="38"/>
      <c r="F17" s="32">
        <f>F19*E18</f>
        <v>16200</v>
      </c>
      <c r="G17" s="30">
        <f>G15/E16</f>
        <v>17102.272727272728</v>
      </c>
      <c r="R17" s="17">
        <v>15</v>
      </c>
      <c r="S17" s="17">
        <f t="shared" si="0"/>
        <v>473.04</v>
      </c>
      <c r="T17" s="17">
        <f t="shared" si="1"/>
        <v>7.8840000000000003</v>
      </c>
    </row>
    <row r="18" spans="2:20" ht="15.75" thickBot="1" x14ac:dyDescent="0.3">
      <c r="B18" s="36"/>
      <c r="C18" s="8" t="s">
        <v>10</v>
      </c>
      <c r="D18" s="9">
        <v>24</v>
      </c>
      <c r="E18" s="37">
        <f>D18/D19</f>
        <v>0.375</v>
      </c>
      <c r="F18" s="33"/>
      <c r="G18" s="31"/>
      <c r="R18" s="17">
        <v>16</v>
      </c>
      <c r="S18" s="17">
        <f t="shared" si="0"/>
        <v>504.57600000000002</v>
      </c>
      <c r="T18" s="17">
        <f t="shared" si="1"/>
        <v>8.4096000000000011</v>
      </c>
    </row>
    <row r="19" spans="2:20" ht="15.75" thickBot="1" x14ac:dyDescent="0.3">
      <c r="B19" s="10" t="s">
        <v>19</v>
      </c>
      <c r="C19" s="11" t="s">
        <v>11</v>
      </c>
      <c r="D19" s="12">
        <v>64</v>
      </c>
      <c r="E19" s="38"/>
      <c r="F19" s="28">
        <f>12*60*60</f>
        <v>43200</v>
      </c>
      <c r="G19" s="24">
        <f>G17/E18</f>
        <v>45606.060606060608</v>
      </c>
      <c r="H19" s="20"/>
      <c r="R19" s="17">
        <v>17</v>
      </c>
      <c r="S19" s="17">
        <f t="shared" si="0"/>
        <v>536.11199999999997</v>
      </c>
      <c r="T19" s="17">
        <f t="shared" si="1"/>
        <v>8.9352</v>
      </c>
    </row>
    <row r="20" spans="2:20" x14ac:dyDescent="0.25">
      <c r="F20" t="s">
        <v>23</v>
      </c>
      <c r="R20" s="17">
        <v>18</v>
      </c>
      <c r="S20" s="17">
        <f t="shared" si="0"/>
        <v>567.64800000000002</v>
      </c>
      <c r="T20" s="17">
        <f t="shared" si="1"/>
        <v>9.4608000000000008</v>
      </c>
    </row>
    <row r="21" spans="2:20" x14ac:dyDescent="0.25">
      <c r="R21" s="17">
        <v>19</v>
      </c>
      <c r="S21" s="17">
        <f t="shared" si="0"/>
        <v>599.18399999999997</v>
      </c>
      <c r="T21" s="17">
        <f t="shared" si="1"/>
        <v>9.9863999999999997</v>
      </c>
    </row>
    <row r="22" spans="2:20" x14ac:dyDescent="0.25">
      <c r="E22" s="17" t="s">
        <v>24</v>
      </c>
      <c r="F22" s="18">
        <v>16000000</v>
      </c>
      <c r="G22" s="17" t="s">
        <v>28</v>
      </c>
      <c r="R22" s="17">
        <v>20</v>
      </c>
      <c r="S22" s="17">
        <f t="shared" si="0"/>
        <v>630.72</v>
      </c>
      <c r="T22" s="17">
        <f t="shared" si="1"/>
        <v>10.512</v>
      </c>
    </row>
    <row r="23" spans="2:20" x14ac:dyDescent="0.25">
      <c r="E23" s="17" t="s">
        <v>25</v>
      </c>
      <c r="F23" s="18">
        <v>256</v>
      </c>
      <c r="G23" s="17"/>
      <c r="R23" s="17">
        <v>21</v>
      </c>
      <c r="S23" s="17">
        <f t="shared" si="0"/>
        <v>662.25599999999997</v>
      </c>
      <c r="T23" s="17">
        <f t="shared" si="1"/>
        <v>11.037599999999999</v>
      </c>
    </row>
    <row r="24" spans="2:20" x14ac:dyDescent="0.25">
      <c r="E24" s="17" t="s">
        <v>26</v>
      </c>
      <c r="F24" s="21">
        <f>F22/F23</f>
        <v>62500</v>
      </c>
      <c r="G24" s="17" t="s">
        <v>28</v>
      </c>
      <c r="R24" s="17">
        <v>22</v>
      </c>
      <c r="S24" s="17">
        <f t="shared" si="0"/>
        <v>693.79200000000003</v>
      </c>
      <c r="T24" s="17">
        <f t="shared" si="1"/>
        <v>11.5632</v>
      </c>
    </row>
    <row r="25" spans="2:20" x14ac:dyDescent="0.25">
      <c r="C25" t="s">
        <v>29</v>
      </c>
      <c r="D25">
        <f>2^16</f>
        <v>65536</v>
      </c>
      <c r="E25" s="2"/>
      <c r="F25" s="5"/>
      <c r="G25" s="1"/>
      <c r="R25" s="17">
        <v>23</v>
      </c>
      <c r="S25" s="17">
        <f t="shared" si="0"/>
        <v>725.32799999999997</v>
      </c>
      <c r="T25" s="17">
        <f t="shared" si="1"/>
        <v>12.088799999999999</v>
      </c>
    </row>
    <row r="26" spans="2:20" x14ac:dyDescent="0.25">
      <c r="E26" s="19" t="s">
        <v>27</v>
      </c>
      <c r="F26" s="29">
        <f>F5*F24</f>
        <v>59202.657807308969</v>
      </c>
      <c r="G26" s="1"/>
      <c r="R26" s="17">
        <v>24</v>
      </c>
      <c r="S26" s="17">
        <f t="shared" si="0"/>
        <v>756.86400000000003</v>
      </c>
      <c r="T26" s="17">
        <f t="shared" si="1"/>
        <v>12.6144</v>
      </c>
    </row>
    <row r="27" spans="2:20" x14ac:dyDescent="0.25">
      <c r="E27" s="2"/>
      <c r="F27" s="5"/>
      <c r="G27" s="1"/>
      <c r="R27" s="17">
        <v>25</v>
      </c>
      <c r="S27" s="17">
        <f t="shared" si="0"/>
        <v>788.4</v>
      </c>
      <c r="T27" s="17">
        <f t="shared" si="1"/>
        <v>13.139999999999999</v>
      </c>
    </row>
    <row r="28" spans="2:20" x14ac:dyDescent="0.25">
      <c r="E28" s="2"/>
      <c r="F28" s="5"/>
      <c r="G28" s="1"/>
      <c r="R28" s="17">
        <v>26</v>
      </c>
      <c r="S28" s="17">
        <f t="shared" si="0"/>
        <v>819.93600000000004</v>
      </c>
      <c r="T28" s="17">
        <f t="shared" si="1"/>
        <v>13.665600000000001</v>
      </c>
    </row>
    <row r="29" spans="2:20" x14ac:dyDescent="0.25">
      <c r="E29" s="2"/>
      <c r="F29" s="5"/>
      <c r="G29" s="1"/>
      <c r="I29" s="5"/>
      <c r="J29" s="5"/>
      <c r="K29" s="5"/>
      <c r="L29" s="5"/>
      <c r="M29" s="5"/>
      <c r="N29" s="5"/>
      <c r="O29" s="5"/>
      <c r="P29" s="5"/>
      <c r="R29" s="17">
        <v>27</v>
      </c>
      <c r="S29" s="17">
        <f t="shared" si="0"/>
        <v>851.47199999999998</v>
      </c>
      <c r="T29" s="17">
        <f t="shared" si="1"/>
        <v>14.1912</v>
      </c>
    </row>
    <row r="30" spans="2:20" x14ac:dyDescent="0.25">
      <c r="E30" s="2"/>
      <c r="F30" s="5"/>
      <c r="G30" s="1"/>
      <c r="R30" s="17">
        <v>28</v>
      </c>
      <c r="S30" s="17">
        <f t="shared" si="0"/>
        <v>883.00800000000004</v>
      </c>
      <c r="T30" s="17">
        <f t="shared" si="1"/>
        <v>14.716800000000001</v>
      </c>
    </row>
    <row r="31" spans="2:20" x14ac:dyDescent="0.25">
      <c r="E31" s="2"/>
      <c r="F31" s="5"/>
      <c r="G31" s="1"/>
      <c r="R31" s="17">
        <v>29</v>
      </c>
      <c r="S31" s="17">
        <f t="shared" si="0"/>
        <v>914.54399999999998</v>
      </c>
      <c r="T31" s="17">
        <f t="shared" si="1"/>
        <v>15.2424</v>
      </c>
    </row>
    <row r="32" spans="2:20" x14ac:dyDescent="0.25">
      <c r="E32" s="2"/>
      <c r="F32" s="5"/>
      <c r="G32" s="1"/>
      <c r="R32" s="17">
        <v>30</v>
      </c>
      <c r="S32" s="17">
        <f t="shared" si="0"/>
        <v>946.08</v>
      </c>
      <c r="T32" s="17">
        <f t="shared" si="1"/>
        <v>15.768000000000001</v>
      </c>
    </row>
    <row r="33" spans="5:20" x14ac:dyDescent="0.25">
      <c r="E33" s="2"/>
      <c r="F33" s="5"/>
      <c r="G33" s="1"/>
      <c r="R33" s="17">
        <v>31</v>
      </c>
      <c r="S33" s="17">
        <f t="shared" si="0"/>
        <v>977.61599999999999</v>
      </c>
      <c r="T33" s="17">
        <f t="shared" si="1"/>
        <v>16.293600000000001</v>
      </c>
    </row>
    <row r="34" spans="5:20" x14ac:dyDescent="0.25">
      <c r="E34" s="2"/>
      <c r="F34" s="5"/>
      <c r="G34" s="1"/>
      <c r="I34" s="3"/>
      <c r="J34" s="3"/>
      <c r="K34" s="3"/>
      <c r="L34" s="3"/>
      <c r="M34" s="3"/>
      <c r="N34" s="3"/>
      <c r="O34" s="3"/>
      <c r="P34" s="3"/>
      <c r="R34" s="17">
        <v>32</v>
      </c>
      <c r="S34" s="17">
        <f t="shared" si="0"/>
        <v>1009.152</v>
      </c>
      <c r="T34" s="17">
        <f t="shared" si="1"/>
        <v>16.819200000000002</v>
      </c>
    </row>
    <row r="35" spans="5:20" x14ac:dyDescent="0.25">
      <c r="E35" s="2"/>
      <c r="F35" s="5"/>
      <c r="G35" s="1"/>
      <c r="R35" s="17">
        <v>33</v>
      </c>
      <c r="S35" s="17">
        <f t="shared" si="0"/>
        <v>1040.6880000000001</v>
      </c>
      <c r="T35" s="17">
        <f t="shared" si="1"/>
        <v>17.344800000000003</v>
      </c>
    </row>
    <row r="36" spans="5:20" x14ac:dyDescent="0.25">
      <c r="E36" s="2"/>
      <c r="F36" s="5"/>
      <c r="G36" s="1"/>
      <c r="R36" s="17">
        <v>34</v>
      </c>
      <c r="S36" s="17">
        <f t="shared" si="0"/>
        <v>1072.2239999999999</v>
      </c>
      <c r="T36" s="17">
        <f t="shared" si="1"/>
        <v>17.8704</v>
      </c>
    </row>
    <row r="37" spans="5:20" x14ac:dyDescent="0.25">
      <c r="E37" s="2"/>
      <c r="F37" s="5"/>
      <c r="G37" s="1"/>
    </row>
    <row r="38" spans="5:20" x14ac:dyDescent="0.25">
      <c r="E38" s="2"/>
      <c r="F38" s="5"/>
      <c r="G38" s="1"/>
      <c r="I38" s="4"/>
      <c r="J38" s="4"/>
      <c r="K38" s="4"/>
      <c r="L38" s="4"/>
      <c r="M38" s="4"/>
      <c r="N38" s="4"/>
      <c r="O38" s="4"/>
      <c r="P38" s="4"/>
    </row>
    <row r="39" spans="5:20" x14ac:dyDescent="0.25">
      <c r="E39" s="2"/>
      <c r="F39" s="5"/>
      <c r="G39" s="1"/>
    </row>
    <row r="40" spans="5:20" x14ac:dyDescent="0.25">
      <c r="E40" s="2"/>
      <c r="F40" s="5"/>
      <c r="G40" s="1"/>
    </row>
    <row r="41" spans="5:20" x14ac:dyDescent="0.25">
      <c r="E41" s="2"/>
      <c r="F41" s="5"/>
      <c r="G41" s="1"/>
    </row>
    <row r="42" spans="5:20" x14ac:dyDescent="0.25">
      <c r="E42" s="2"/>
      <c r="F42" s="5"/>
      <c r="G42" s="1"/>
    </row>
    <row r="43" spans="5:20" x14ac:dyDescent="0.25">
      <c r="E43" s="2"/>
      <c r="F43" s="5"/>
      <c r="G43" s="1"/>
    </row>
    <row r="44" spans="5:20" x14ac:dyDescent="0.25">
      <c r="E44" s="2"/>
      <c r="F44" s="5"/>
      <c r="G44" s="1"/>
    </row>
    <row r="45" spans="5:20" x14ac:dyDescent="0.25">
      <c r="E45" s="2"/>
      <c r="F45" s="5"/>
      <c r="G45" s="1"/>
    </row>
    <row r="46" spans="5:20" x14ac:dyDescent="0.25">
      <c r="E46" s="2"/>
      <c r="F46" s="5"/>
      <c r="G46" s="1"/>
    </row>
    <row r="47" spans="5:20" x14ac:dyDescent="0.25">
      <c r="E47" s="2"/>
      <c r="F47" s="5"/>
      <c r="G47" s="1"/>
    </row>
    <row r="48" spans="5:20" x14ac:dyDescent="0.25">
      <c r="E48" s="2"/>
      <c r="F48" s="5"/>
      <c r="G48" s="1"/>
    </row>
    <row r="49" spans="5:7" x14ac:dyDescent="0.25">
      <c r="E49" s="2"/>
      <c r="F49" s="5"/>
      <c r="G49" s="1"/>
    </row>
    <row r="50" spans="5:7" x14ac:dyDescent="0.25">
      <c r="E50" s="2"/>
      <c r="F50" s="5"/>
      <c r="G50" s="1"/>
    </row>
    <row r="51" spans="5:7" x14ac:dyDescent="0.25">
      <c r="E51" s="2"/>
      <c r="F51" s="5"/>
      <c r="G51" s="1"/>
    </row>
    <row r="52" spans="5:7" x14ac:dyDescent="0.25">
      <c r="E52" s="2"/>
      <c r="F52" s="5"/>
      <c r="G52" s="1"/>
    </row>
    <row r="53" spans="5:7" x14ac:dyDescent="0.25">
      <c r="E53" s="2"/>
      <c r="F53" s="5"/>
      <c r="G53" s="1"/>
    </row>
    <row r="54" spans="5:7" x14ac:dyDescent="0.25">
      <c r="E54" s="2"/>
      <c r="F54" s="5"/>
      <c r="G54" s="1"/>
    </row>
    <row r="55" spans="5:7" x14ac:dyDescent="0.25">
      <c r="E55" s="2"/>
      <c r="F55" s="5"/>
      <c r="G55" s="1"/>
    </row>
    <row r="56" spans="5:7" x14ac:dyDescent="0.25">
      <c r="E56" s="2"/>
      <c r="F56" s="5"/>
      <c r="G56" s="1"/>
    </row>
    <row r="57" spans="5:7" x14ac:dyDescent="0.25">
      <c r="E57" s="2"/>
      <c r="F57" s="5"/>
      <c r="G57" s="1"/>
    </row>
    <row r="58" spans="5:7" x14ac:dyDescent="0.25">
      <c r="E58" s="2"/>
      <c r="F58" s="5"/>
      <c r="G58" s="1"/>
    </row>
    <row r="59" spans="5:7" x14ac:dyDescent="0.25">
      <c r="E59" s="2"/>
      <c r="F59" s="5"/>
      <c r="G59" s="1"/>
    </row>
    <row r="60" spans="5:7" x14ac:dyDescent="0.25">
      <c r="E60" s="2"/>
      <c r="F60" s="5"/>
      <c r="G60" s="1"/>
    </row>
    <row r="61" spans="5:7" x14ac:dyDescent="0.25">
      <c r="E61" s="2"/>
      <c r="F61" s="5"/>
      <c r="G61" s="1"/>
    </row>
    <row r="62" spans="5:7" x14ac:dyDescent="0.25">
      <c r="E62" s="2"/>
      <c r="F62" s="5"/>
      <c r="G62" s="1"/>
    </row>
    <row r="63" spans="5:7" x14ac:dyDescent="0.25">
      <c r="E63" s="2"/>
      <c r="F63" s="5"/>
      <c r="G63" s="1"/>
    </row>
    <row r="64" spans="5:7" x14ac:dyDescent="0.25">
      <c r="E64" s="2"/>
    </row>
    <row r="65" spans="5:5" x14ac:dyDescent="0.25">
      <c r="E65" s="2"/>
    </row>
    <row r="66" spans="5:5" x14ac:dyDescent="0.25">
      <c r="E66" s="2"/>
    </row>
    <row r="67" spans="5:5" x14ac:dyDescent="0.25">
      <c r="E67" s="2"/>
    </row>
    <row r="68" spans="5:5" x14ac:dyDescent="0.25">
      <c r="E68" s="2"/>
    </row>
    <row r="69" spans="5:5" x14ac:dyDescent="0.25">
      <c r="E69" s="2"/>
    </row>
    <row r="70" spans="5:5" x14ac:dyDescent="0.25">
      <c r="E70" s="2"/>
    </row>
    <row r="71" spans="5:5" x14ac:dyDescent="0.25">
      <c r="E71" s="2"/>
    </row>
    <row r="72" spans="5:5" x14ac:dyDescent="0.25">
      <c r="E72" s="2"/>
    </row>
    <row r="73" spans="5:5" x14ac:dyDescent="0.25">
      <c r="E73" s="2"/>
    </row>
    <row r="74" spans="5:5" x14ac:dyDescent="0.25">
      <c r="E74" s="2"/>
    </row>
    <row r="75" spans="5:5" x14ac:dyDescent="0.25">
      <c r="E75" s="2"/>
    </row>
    <row r="76" spans="5:5" x14ac:dyDescent="0.25">
      <c r="E76" s="2"/>
    </row>
    <row r="77" spans="5:5" x14ac:dyDescent="0.25">
      <c r="E77" s="2"/>
    </row>
    <row r="78" spans="5:5" x14ac:dyDescent="0.25">
      <c r="E78" s="2"/>
    </row>
    <row r="79" spans="5:5" x14ac:dyDescent="0.25">
      <c r="E79" s="2"/>
    </row>
    <row r="80" spans="5:5" x14ac:dyDescent="0.25">
      <c r="E80" s="2"/>
    </row>
  </sheetData>
  <mergeCells count="20">
    <mergeCell ref="R1:U1"/>
    <mergeCell ref="B11:B12"/>
    <mergeCell ref="B13:B14"/>
    <mergeCell ref="B17:B18"/>
    <mergeCell ref="B15:B16"/>
    <mergeCell ref="E10:E11"/>
    <mergeCell ref="E12:E13"/>
    <mergeCell ref="E14:E15"/>
    <mergeCell ref="E16:E17"/>
    <mergeCell ref="E18:E19"/>
    <mergeCell ref="F9:F10"/>
    <mergeCell ref="G9:G10"/>
    <mergeCell ref="F11:F12"/>
    <mergeCell ref="G11:G12"/>
    <mergeCell ref="F13:F14"/>
    <mergeCell ref="G13:G14"/>
    <mergeCell ref="G15:G16"/>
    <mergeCell ref="G17:G18"/>
    <mergeCell ref="F15:F16"/>
    <mergeCell ref="F17:F18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2020-04-23T17:00:19Z</dcterms:created>
  <dcterms:modified xsi:type="dcterms:W3CDTF">2020-12-29T12:57:59Z</dcterms:modified>
</cp:coreProperties>
</file>